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i_j7es-evm\12_Release_Management\Design\PROC082E3\"/>
    </mc:Choice>
  </mc:AlternateContent>
  <xr:revisionPtr revIDLastSave="0" documentId="13_ncr:1_{78293DB1-E479-4949-A844-B50EFC8071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  <sheet name="Sheet1" sheetId="8" r:id="rId7"/>
  </sheets>
  <externalReferences>
    <externalReference r:id="rId8"/>
  </externalReference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List'!$A$1:$L$23</definedName>
    <definedName name="Vendor">#REF!</definedName>
    <definedName name="Vendors">#REF!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<sst xmlns="http://schemas.openxmlformats.org/spreadsheetml/2006/main" count="550" uniqueCount="281">
  <si>
    <t>Description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</si>
  <si>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</si>
  <si>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</si>
  <si>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</si>
  <si>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</si>
  <si>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</si>
  <si>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</si>
  <si>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</si>
  <si>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</si>
  <si>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</si>
  <si>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</si>
  <si>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</si>
  <si>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</si>
  <si>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</si>
  <si>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</si>
  <si>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</si>
  <si>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</si>
  <si>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</si>
  <si>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</si>
  <si>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</si>
  <si>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</si>
  <si>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</si>
  <si>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</si>
  <si>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</si>
  <si>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</si>
  <si>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</si>
  <si>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</si>
  <si>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</si>
  <si>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</si>
  <si>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</si>
  <si>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</si>
  <si>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</si>
  <si>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</si>
  <si>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</si>
  <si>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</si>
  <si>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</si>
  <si>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</si>
  <si>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</si>
  <si>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</si>
  <si>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</si>
  <si>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</si>
  <si>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</si>
  <si>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</si>
  <si>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</si>
  <si>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</si>
  <si>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</si>
  <si>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</si>
  <si>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</si>
  <si>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</si>
  <si>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</si>
  <si>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</si>
  <si>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</si>
  <si>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</si>
  <si>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</si>
  <si>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</si>
  <si>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</si>
  <si>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</si>
  <si>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</si>
  <si>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</si>
  <si>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</si>
  <si>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</si>
  <si>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</si>
  <si>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</si>
  <si>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</si>
  <si>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</si>
  <si>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</si>
  <si>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</si>
  <si>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</si>
  <si>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</si>
  <si>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</si>
  <si>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</si>
  <si>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</si>
  <si>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</si>
  <si>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</si>
  <si>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</si>
  <si>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</si>
  <si>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</si>
  <si>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</si>
  <si>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</si>
  <si>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</si>
  <si>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</si>
  <si>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</si>
  <si>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</si>
  <si>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</si>
  <si>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</si>
  <si>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</si>
  <si>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</si>
  <si>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</si>
  <si>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</si>
  <si>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</si>
  <si>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</si>
  <si>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</si>
  <si>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</si>
  <si>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</si>
  <si>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</si>
  <si>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</si>
  <si>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</si>
  <si>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</si>
  <si>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</si>
  <si>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</si>
  <si>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</si>
  <si>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</si>
  <si>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</si>
  <si>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</si>
  <si>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</si>
  <si>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</si>
  <si>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</si>
  <si>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</si>
  <si>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</si>
  <si>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</si>
  <si>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Coab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</si>
  <si>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</si>
  <si>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</si>
  <si>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</si>
  <si>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</si>
  <si>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</si>
  <si>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</si>
  <si>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</si>
  <si>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</si>
  <si>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</si>
  <si>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</si>
  <si>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</si>
  <si>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</si>
  <si>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</si>
  <si>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</si>
  <si>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</si>
  <si>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</si>
  <si>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</si>
  <si>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</si>
  <si>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</si>
  <si>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</si>
  <si>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</si>
  <si>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</si>
  <si>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</si>
  <si>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</si>
  <si>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</si>
  <si>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</si>
  <si>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</si>
  <si>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</si>
  <si>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</si>
  <si>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</si>
  <si>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</si>
  <si>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</si>
  <si>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</si>
  <si>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</si>
  <si>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</si>
  <si>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</si>
  <si>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</si>
  <si>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</si>
  <si>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</si>
  <si>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</si>
  <si>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</si>
  <si>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</si>
  <si>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</si>
  <si>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</si>
  <si>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</si>
  <si>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</si>
  <si>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</si>
  <si>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</si>
  <si>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</si>
  <si>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</si>
  <si>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</si>
  <si>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</si>
  <si>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</si>
  <si>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</si>
  <si>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</si>
  <si>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</si>
  <si>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</si>
  <si>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</si>
  <si>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</si>
  <si>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</si>
  <si>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</si>
  <si>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</si>
  <si>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</si>
  <si>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</si>
  <si>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</si>
  <si>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</si>
  <si>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</si>
  <si>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</si>
  <si>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</si>
  <si>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</si>
  <si>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</si>
  <si>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</si>
  <si>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</si>
  <si>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</si>
  <si>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</si>
  <si>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</si>
  <si>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</si>
  <si>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</si>
  <si>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</si>
  <si>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</si>
  <si>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</si>
  <si>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</si>
  <si>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</si>
  <si>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</si>
  <si>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</si>
  <si>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</si>
  <si>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</si>
  <si>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</si>
  <si>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</si>
  <si>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</si>
  <si>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</si>
  <si>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</si>
  <si>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</si>
  <si>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</si>
  <si>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</si>
  <si>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</si>
  <si>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</si>
  <si>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</si>
  <si>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</si>
  <si>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</si>
  <si>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</si>
  <si>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</si>
  <si>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</si>
  <si>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</si>
  <si>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</si>
  <si>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</si>
  <si>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</si>
  <si>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</si>
  <si>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</si>
  <si>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</si>
  <si>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</si>
  <si>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</si>
  <si>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</si>
  <si>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</si>
  <si>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</si>
  <si>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</si>
  <si>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</si>
  <si>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</si>
  <si>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</si>
  <si>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</si>
  <si>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</si>
  <si>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</si>
  <si>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</si>
  <si>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</si>
  <si>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</si>
  <si>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</si>
  <si>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</si>
  <si>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</si>
  <si>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</si>
  <si>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</si>
  <si>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</si>
  <si>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</si>
  <si>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</si>
  <si>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</si>
  <si>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</si>
  <si>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</si>
  <si>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</si>
  <si>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</si>
  <si>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</si>
  <si>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</si>
  <si>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</si>
  <si>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</si>
  <si>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</si>
  <si>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</si>
  <si>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</si>
  <si>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</si>
  <si>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</si>
  <si>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</si>
  <si>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</si>
  <si>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</si>
  <si>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</si>
  <si>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</si>
  <si>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</si>
  <si>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</si>
  <si>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</si>
  <si>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</si>
  <si>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Printed Warranty Notice</t>
  </si>
  <si>
    <t>Static Shielding Bag - Big</t>
  </si>
  <si>
    <t>S-1315</t>
  </si>
  <si>
    <t>EBAG1</t>
  </si>
  <si>
    <t>SSZZ027</t>
  </si>
  <si>
    <t>LIT2</t>
  </si>
  <si>
    <t>Quick Start Guide</t>
  </si>
  <si>
    <t>PROC082</t>
  </si>
  <si>
    <t>J7EXPA01EVM</t>
  </si>
  <si>
    <r>
      <rPr>
        <b/>
        <sz val="11"/>
        <color theme="1"/>
        <rFont val="Calibri"/>
        <family val="2"/>
        <scheme val="minor"/>
      </rPr>
      <t>J7EXPA01EVM</t>
    </r>
    <r>
      <rPr>
        <sz val="11"/>
        <color theme="1"/>
        <rFont val="Calibri"/>
        <family val="2"/>
        <scheme val="minor"/>
      </rPr>
      <t xml:space="preserve">; Circuit Board; CDDS </t>
    </r>
    <r>
      <rPr>
        <b/>
        <sz val="11"/>
        <rFont val="Calibri"/>
        <family val="2"/>
        <scheme val="minor"/>
      </rPr>
      <t>6628984</t>
    </r>
  </si>
  <si>
    <t>LIT3</t>
  </si>
  <si>
    <t>Flyer</t>
  </si>
  <si>
    <t> SZZC019i</t>
  </si>
  <si>
    <t>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</si>
</sst>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mbria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9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left"/>
    </xf>
    <xf numFmtId="0" fontId="34" fillId="0" borderId="1" xfId="0" applyFont="1" applyFill="1" applyBorder="1" applyAlignment="1">
      <alignment horizontal="center"/>
    </xf>
    <xf numFmtId="0" fontId="29" fillId="2" borderId="31" xfId="1" quotePrefix="1" applyFont="1" applyFill="1" applyBorder="1" applyAlignment="1">
      <alignment horizontal="center" vertical="top"/>
    </xf>
    <xf numFmtId="0" fontId="29" fillId="2" borderId="32" xfId="1" quotePrefix="1" applyFont="1" applyFill="1" applyBorder="1" applyAlignment="1">
      <alignment horizontal="center" vertical="top"/>
    </xf>
    <xf numFmtId="0" fontId="29" fillId="2" borderId="32" xfId="1" quotePrefix="1" applyFont="1" applyFill="1" applyBorder="1" applyAlignment="1">
      <alignment horizontal="center" vertical="top" wrapText="1"/>
    </xf>
    <xf numFmtId="0" fontId="3" fillId="0" borderId="33" xfId="0" applyFont="1" applyBorder="1"/>
    <xf numFmtId="0" fontId="0" fillId="0" borderId="34" xfId="0" applyBorder="1"/>
    <xf numFmtId="0" fontId="3" fillId="0" borderId="33" xfId="0" applyFont="1" applyFill="1" applyBorder="1"/>
    <xf numFmtId="0" fontId="3" fillId="0" borderId="38" xfId="0" applyFont="1" applyBorder="1"/>
    <xf numFmtId="0" fontId="0" fillId="0" borderId="39" xfId="0" applyFont="1" applyBorder="1" applyAlignment="1">
      <alignment horizontal="center"/>
    </xf>
    <xf numFmtId="0" fontId="0" fillId="0" borderId="25" xfId="0" applyBorder="1"/>
    <xf numFmtId="0" fontId="0" fillId="0" borderId="40" xfId="0" applyBorder="1"/>
    <xf numFmtId="0" fontId="37" fillId="0" borderId="1" xfId="44" applyFont="1" applyFill="1" applyBorder="1" applyAlignment="1">
      <alignment vertical="center"/>
    </xf>
    <xf numFmtId="0" fontId="0" fillId="38" borderId="1" xfId="0" applyFill="1" applyBorder="1"/>
    <xf numFmtId="0" fontId="0" fillId="0" borderId="1" xfId="0" applyBorder="1" applyAlignment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HENDRA/BOM/GESI+INFO+LI+MV/FPD/J7EXDJ01EVM%20-%20Hardware%20Kit%20List%20-%20Rev%20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t List"/>
      <sheetName val="Kit Item Reference Designators"/>
      <sheetName val="Bulk Item List"/>
      <sheetName val="Packing Material"/>
      <sheetName val="WEEE Dataset"/>
      <sheetName val="Standard Descriptions"/>
    </sheetNames>
    <sheetDataSet>
      <sheetData sheetId="0">
        <row r="7">
          <cell r="G7">
            <v>10.7</v>
          </cell>
          <cell r="H7">
            <v>8.1280000000000001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0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6"/>
  <sheetViews>
    <sheetView tabSelected="1" zoomScale="85" zoomScaleNormal="85" workbookViewId="0">
      <selection activeCell="C24" sqref="C24"/>
    </sheetView>
  </sheetViews>
  <sheetFormatPr defaultRowHeight="14.4" x14ac:dyDescent="0.3"/>
  <cols>
    <col min="1" max="1" width="10.6640625" bestFit="1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6640625" customWidth="1"/>
    <col min="7" max="7" width="8.33203125" style="10" customWidth="1"/>
    <col min="8" max="8" width="8" style="10" customWidth="1"/>
    <col min="9" max="9" width="7.6640625" style="10" customWidth="1"/>
    <col min="10" max="10" width="15.44140625" bestFit="1" customWidth="1"/>
    <col min="11" max="11" width="10.6640625" style="10" customWidth="1"/>
    <col min="12" max="12" width="70.5546875" bestFit="1" customWidth="1"/>
    <col min="13" max="13" width="38.44140625" customWidth="1"/>
    <col min="14" max="14" width="36.44140625" customWidth="1"/>
  </cols>
  <sheetData>
    <row r="1" spans="1:13" ht="15.6" x14ac:dyDescent="0.3">
      <c r="C1" s="19" t="s">
        <v>107</v>
      </c>
    </row>
    <row r="2" spans="1:13" x14ac:dyDescent="0.3">
      <c r="A2" s="61"/>
      <c r="B2" s="74" t="s">
        <v>7</v>
      </c>
      <c r="C2" s="79" t="s">
        <v>266</v>
      </c>
      <c r="D2" s="74" t="s">
        <v>6</v>
      </c>
      <c r="E2" s="68">
        <v>44900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4" t="s">
        <v>101</v>
      </c>
      <c r="C3" s="120">
        <v>6628984</v>
      </c>
      <c r="D3" s="75" t="s">
        <v>11</v>
      </c>
      <c r="E3" s="76" t="s">
        <v>280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77" t="s">
        <v>5</v>
      </c>
      <c r="C4" s="82" t="s">
        <v>275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19" t="s">
        <v>255</v>
      </c>
      <c r="G5" s="119" t="s">
        <v>256</v>
      </c>
      <c r="H5" s="119" t="s">
        <v>256</v>
      </c>
      <c r="I5" s="119" t="s">
        <v>256</v>
      </c>
      <c r="J5" s="61"/>
      <c r="K5" s="61"/>
      <c r="L5" s="61"/>
      <c r="M5" s="61"/>
    </row>
    <row r="6" spans="1:13" ht="15" thickBot="1" x14ac:dyDescent="0.35">
      <c r="A6" s="134" t="s">
        <v>4</v>
      </c>
      <c r="B6" s="135" t="s">
        <v>3</v>
      </c>
      <c r="C6" s="136" t="s">
        <v>0</v>
      </c>
      <c r="D6" s="136" t="s">
        <v>9</v>
      </c>
      <c r="E6" s="135" t="s">
        <v>2</v>
      </c>
      <c r="F6" s="136" t="s">
        <v>257</v>
      </c>
      <c r="G6" s="136" t="s">
        <v>258</v>
      </c>
      <c r="H6" s="136" t="s">
        <v>259</v>
      </c>
      <c r="I6" s="136" t="s">
        <v>260</v>
      </c>
      <c r="J6" s="135" t="s">
        <v>97</v>
      </c>
      <c r="K6" s="130" t="s">
        <v>102</v>
      </c>
      <c r="L6" s="131" t="s">
        <v>8</v>
      </c>
      <c r="M6" s="61"/>
    </row>
    <row r="7" spans="1:13" ht="17.25" customHeight="1" x14ac:dyDescent="0.3">
      <c r="A7" s="140" t="s">
        <v>10</v>
      </c>
      <c r="B7" s="141">
        <v>1</v>
      </c>
      <c r="C7" s="128" t="s">
        <v>276</v>
      </c>
      <c r="D7" s="147" t="s">
        <v>274</v>
      </c>
      <c r="E7" s="125" t="s">
        <v>1</v>
      </c>
      <c r="F7" s="133">
        <v>155</v>
      </c>
      <c r="G7" s="133">
        <v>19.05</v>
      </c>
      <c r="H7" s="133">
        <v>8.3179999999999996</v>
      </c>
      <c r="I7" s="133">
        <v>2.13</v>
      </c>
      <c r="J7" s="124" t="s">
        <v>191</v>
      </c>
      <c r="K7" s="124" t="s">
        <v>200</v>
      </c>
      <c r="L7" s="148"/>
      <c r="M7" s="61"/>
    </row>
    <row r="8" spans="1:13" x14ac:dyDescent="0.3">
      <c r="A8" s="137" t="s">
        <v>156</v>
      </c>
      <c r="B8" s="126">
        <v>1</v>
      </c>
      <c r="C8" s="127" t="s">
        <v>120</v>
      </c>
      <c r="D8" s="128" t="s">
        <v>264</v>
      </c>
      <c r="E8" s="128" t="s">
        <v>99</v>
      </c>
      <c r="F8" s="133">
        <v>81</v>
      </c>
      <c r="G8" s="133">
        <v>20.32</v>
      </c>
      <c r="H8" s="133">
        <v>10.16</v>
      </c>
      <c r="I8" s="133">
        <v>5.08</v>
      </c>
      <c r="J8" s="124" t="s">
        <v>158</v>
      </c>
      <c r="K8" s="124" t="s">
        <v>32</v>
      </c>
      <c r="L8" s="124" t="s">
        <v>110</v>
      </c>
      <c r="M8" s="61"/>
    </row>
    <row r="9" spans="1:13" x14ac:dyDescent="0.3">
      <c r="A9" s="137" t="s">
        <v>157</v>
      </c>
      <c r="B9" s="126">
        <v>1</v>
      </c>
      <c r="C9" s="127" t="s">
        <v>92</v>
      </c>
      <c r="D9" s="128" t="s">
        <v>147</v>
      </c>
      <c r="E9" s="124" t="s">
        <v>99</v>
      </c>
      <c r="F9" s="133">
        <v>5.5</v>
      </c>
      <c r="G9" s="133">
        <v>30.5</v>
      </c>
      <c r="H9" s="133">
        <v>30.5</v>
      </c>
      <c r="I9" s="133">
        <v>0.32</v>
      </c>
      <c r="J9" s="124" t="s">
        <v>194</v>
      </c>
      <c r="K9" s="124" t="s">
        <v>111</v>
      </c>
      <c r="L9" s="146" t="s">
        <v>148</v>
      </c>
      <c r="M9" s="61"/>
    </row>
    <row r="10" spans="1:13" s="10" customFormat="1" x14ac:dyDescent="0.3">
      <c r="A10" s="137" t="s">
        <v>270</v>
      </c>
      <c r="B10" s="126">
        <v>1</v>
      </c>
      <c r="C10" s="127" t="s">
        <v>268</v>
      </c>
      <c r="D10" s="128" t="s">
        <v>269</v>
      </c>
      <c r="E10" s="125" t="s">
        <v>154</v>
      </c>
      <c r="F10" s="133">
        <v>19</v>
      </c>
      <c r="G10" s="133">
        <v>21</v>
      </c>
      <c r="H10" s="133">
        <v>25.3</v>
      </c>
      <c r="I10" s="133">
        <v>0.1</v>
      </c>
      <c r="J10" s="124" t="s">
        <v>194</v>
      </c>
      <c r="K10" s="124"/>
      <c r="L10" s="124"/>
      <c r="M10" s="61"/>
    </row>
    <row r="11" spans="1:13" x14ac:dyDescent="0.3">
      <c r="A11" s="139" t="s">
        <v>12</v>
      </c>
      <c r="B11" s="129">
        <v>1</v>
      </c>
      <c r="C11" s="132" t="s">
        <v>267</v>
      </c>
      <c r="D11" s="128" t="s">
        <v>271</v>
      </c>
      <c r="E11" s="128" t="s">
        <v>1</v>
      </c>
      <c r="F11" s="133">
        <v>9</v>
      </c>
      <c r="G11" s="133">
        <v>28</v>
      </c>
      <c r="H11" s="133">
        <v>19.2</v>
      </c>
      <c r="I11" s="133">
        <v>0.02</v>
      </c>
      <c r="J11" s="124" t="s">
        <v>159</v>
      </c>
      <c r="K11" s="124" t="s">
        <v>159</v>
      </c>
      <c r="L11" s="138"/>
      <c r="M11" s="62"/>
    </row>
    <row r="12" spans="1:13" s="45" customFormat="1" x14ac:dyDescent="0.3">
      <c r="A12" s="139" t="s">
        <v>272</v>
      </c>
      <c r="B12" s="129">
        <v>1</v>
      </c>
      <c r="C12" s="144" t="s">
        <v>273</v>
      </c>
      <c r="D12" s="145"/>
      <c r="E12" s="128" t="s">
        <v>1</v>
      </c>
      <c r="F12" s="133">
        <v>9</v>
      </c>
      <c r="G12" s="133">
        <v>28</v>
      </c>
      <c r="H12" s="133">
        <v>19.2</v>
      </c>
      <c r="I12" s="133">
        <v>0.02</v>
      </c>
      <c r="J12" s="124" t="s">
        <v>159</v>
      </c>
      <c r="K12" s="124"/>
      <c r="L12" s="138"/>
      <c r="M12" s="22"/>
    </row>
    <row r="13" spans="1:13" s="61" customFormat="1" x14ac:dyDescent="0.3">
      <c r="A13" s="139" t="s">
        <v>277</v>
      </c>
      <c r="B13" s="129">
        <v>1</v>
      </c>
      <c r="C13" s="144" t="s">
        <v>278</v>
      </c>
      <c r="D13" s="128" t="s">
        <v>279</v>
      </c>
      <c r="E13" s="128" t="s">
        <v>1</v>
      </c>
      <c r="F13" s="133">
        <v>9</v>
      </c>
      <c r="G13" s="133">
        <v>28</v>
      </c>
      <c r="H13" s="133">
        <v>19.2</v>
      </c>
      <c r="I13" s="133">
        <v>0.02</v>
      </c>
      <c r="J13" s="124" t="s">
        <v>159</v>
      </c>
      <c r="K13" s="142"/>
      <c r="L13" s="143"/>
      <c r="M13" s="62"/>
    </row>
    <row r="14" spans="1:13" s="45" customFormat="1" ht="15" thickBot="1" x14ac:dyDescent="0.35">
      <c r="A14" s="12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3"/>
      <c r="M14" s="22"/>
    </row>
    <row r="15" spans="1:13" s="45" customFormat="1" x14ac:dyDescent="0.3">
      <c r="E15" s="22"/>
      <c r="F15" s="22"/>
      <c r="G15" s="22"/>
      <c r="H15" s="22"/>
      <c r="I15" s="22"/>
      <c r="J15" s="22"/>
      <c r="K15" s="22"/>
      <c r="L15" s="22"/>
      <c r="M15" s="22"/>
    </row>
    <row r="16" spans="1:13" x14ac:dyDescent="0.3">
      <c r="B16" s="2"/>
      <c r="C16" s="39"/>
      <c r="D16" s="43"/>
      <c r="E16" s="43"/>
    </row>
    <row r="17" spans="2:5" x14ac:dyDescent="0.3">
      <c r="B17" s="2"/>
      <c r="C17" s="41"/>
      <c r="D17" s="16"/>
      <c r="E17" s="16"/>
    </row>
    <row r="18" spans="2:5" x14ac:dyDescent="0.3">
      <c r="B18" s="3"/>
      <c r="C18" s="41"/>
      <c r="D18" s="16"/>
      <c r="E18" s="16"/>
    </row>
    <row r="19" spans="2:5" x14ac:dyDescent="0.3">
      <c r="B19" s="2"/>
      <c r="C19" s="41"/>
      <c r="D19" s="16"/>
      <c r="E19" s="16"/>
    </row>
    <row r="20" spans="2:5" x14ac:dyDescent="0.3">
      <c r="B20" s="2"/>
      <c r="C20" s="41"/>
      <c r="D20" s="16"/>
      <c r="E20" s="16"/>
    </row>
    <row r="21" spans="2:5" x14ac:dyDescent="0.3">
      <c r="B21" s="2"/>
      <c r="C21" s="41"/>
      <c r="D21" s="16"/>
      <c r="E21" s="16"/>
    </row>
    <row r="22" spans="2:5" x14ac:dyDescent="0.3">
      <c r="B22" s="2"/>
      <c r="C22" s="42"/>
      <c r="D22" s="17"/>
      <c r="E22" s="18"/>
    </row>
    <row r="23" spans="2:5" x14ac:dyDescent="0.3">
      <c r="B23" s="2"/>
      <c r="C23" s="41"/>
      <c r="D23" s="2"/>
      <c r="E23" s="2"/>
    </row>
    <row r="24" spans="2:5" x14ac:dyDescent="0.3">
      <c r="B24" s="2"/>
      <c r="C24" s="41"/>
      <c r="D24" s="2"/>
      <c r="E24" s="2"/>
    </row>
    <row r="25" spans="2:5" x14ac:dyDescent="0.3">
      <c r="B25" s="2"/>
      <c r="C25" s="41"/>
      <c r="D25" s="2"/>
      <c r="E25" s="2"/>
    </row>
    <row r="26" spans="2:5" x14ac:dyDescent="0.3">
      <c r="C26" s="2"/>
      <c r="D26" s="2"/>
      <c r="E2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A17" sqref="A17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6640625" customWidth="1"/>
  </cols>
  <sheetData>
    <row r="1" spans="1:8" x14ac:dyDescent="0.3">
      <c r="A1" s="20" t="s">
        <v>44</v>
      </c>
      <c r="B1" s="44" t="s">
        <v>13</v>
      </c>
      <c r="C1" s="44" t="s">
        <v>97</v>
      </c>
      <c r="D1" s="40" t="s">
        <v>8</v>
      </c>
    </row>
    <row r="2" spans="1:8" x14ac:dyDescent="0.3">
      <c r="A2" s="46" t="s">
        <v>58</v>
      </c>
      <c r="B2" s="26" t="s">
        <v>24</v>
      </c>
      <c r="C2" s="26" t="s">
        <v>191</v>
      </c>
      <c r="D2" s="46"/>
    </row>
    <row r="3" spans="1:8" s="10" customFormat="1" x14ac:dyDescent="0.3">
      <c r="A3" s="46" t="s">
        <v>82</v>
      </c>
      <c r="B3" s="26" t="s">
        <v>199</v>
      </c>
      <c r="C3" s="26" t="s">
        <v>194</v>
      </c>
      <c r="D3" s="46"/>
    </row>
    <row r="4" spans="1:8" x14ac:dyDescent="0.3">
      <c r="A4" s="46" t="s">
        <v>48</v>
      </c>
      <c r="B4" s="26" t="s">
        <v>39</v>
      </c>
      <c r="C4" s="26" t="s">
        <v>191</v>
      </c>
      <c r="D4" s="46"/>
      <c r="G4" s="1"/>
      <c r="H4" s="1"/>
    </row>
    <row r="5" spans="1:8" x14ac:dyDescent="0.3">
      <c r="A5" s="6" t="s">
        <v>80</v>
      </c>
      <c r="B5" s="26" t="s">
        <v>32</v>
      </c>
      <c r="C5" s="26" t="s">
        <v>158</v>
      </c>
      <c r="D5" s="46"/>
      <c r="G5" s="8"/>
      <c r="H5" s="1"/>
    </row>
    <row r="6" spans="1:8" x14ac:dyDescent="0.3">
      <c r="A6" s="46" t="s">
        <v>54</v>
      </c>
      <c r="B6" s="26" t="s">
        <v>33</v>
      </c>
      <c r="C6" s="26" t="s">
        <v>194</v>
      </c>
      <c r="D6" s="46"/>
      <c r="G6" s="8"/>
      <c r="H6" s="1"/>
    </row>
    <row r="7" spans="1:8" x14ac:dyDescent="0.3">
      <c r="A7" s="46" t="s">
        <v>51</v>
      </c>
      <c r="B7" s="26" t="s">
        <v>27</v>
      </c>
      <c r="C7" s="26" t="s">
        <v>194</v>
      </c>
      <c r="D7" s="46"/>
      <c r="G7" s="8"/>
      <c r="H7" s="1"/>
    </row>
    <row r="8" spans="1:8" x14ac:dyDescent="0.3">
      <c r="A8" s="46" t="s">
        <v>51</v>
      </c>
      <c r="B8" s="26" t="s">
        <v>36</v>
      </c>
      <c r="C8" s="26" t="s">
        <v>194</v>
      </c>
      <c r="D8" s="46"/>
      <c r="G8" s="7"/>
      <c r="H8" s="1"/>
    </row>
    <row r="9" spans="1:8" s="10" customFormat="1" x14ac:dyDescent="0.3">
      <c r="A9" s="46" t="s">
        <v>51</v>
      </c>
      <c r="B9" s="26" t="s">
        <v>90</v>
      </c>
      <c r="C9" s="26" t="s">
        <v>194</v>
      </c>
      <c r="D9" s="46"/>
      <c r="G9" s="7"/>
      <c r="H9" s="1"/>
    </row>
    <row r="10" spans="1:8" x14ac:dyDescent="0.3">
      <c r="A10" s="46" t="s">
        <v>74</v>
      </c>
      <c r="B10" s="26" t="s">
        <v>73</v>
      </c>
      <c r="C10" s="26" t="s">
        <v>158</v>
      </c>
      <c r="D10" s="46"/>
      <c r="G10" s="8"/>
      <c r="H10" s="1"/>
    </row>
    <row r="11" spans="1:8" x14ac:dyDescent="0.3">
      <c r="A11" s="46" t="s">
        <v>64</v>
      </c>
      <c r="B11" s="26" t="s">
        <v>15</v>
      </c>
      <c r="C11" s="26" t="s">
        <v>191</v>
      </c>
      <c r="D11" s="46"/>
      <c r="G11" s="8"/>
      <c r="H11" s="1"/>
    </row>
    <row r="12" spans="1:8" x14ac:dyDescent="0.3">
      <c r="A12" s="46" t="s">
        <v>60</v>
      </c>
      <c r="B12" s="26" t="s">
        <v>20</v>
      </c>
      <c r="C12" s="26" t="s">
        <v>194</v>
      </c>
      <c r="D12" s="46"/>
      <c r="G12" s="7"/>
      <c r="H12" s="1"/>
    </row>
    <row r="13" spans="1:8" x14ac:dyDescent="0.3">
      <c r="A13" s="46" t="s">
        <v>79</v>
      </c>
      <c r="B13" s="26" t="s">
        <v>21</v>
      </c>
      <c r="C13" s="26" t="s">
        <v>194</v>
      </c>
      <c r="D13" s="46"/>
      <c r="G13" s="8"/>
      <c r="H13" s="1"/>
    </row>
    <row r="14" spans="1:8" x14ac:dyDescent="0.3">
      <c r="A14" s="46" t="s">
        <v>71</v>
      </c>
      <c r="B14" s="26" t="s">
        <v>22</v>
      </c>
      <c r="C14" s="26" t="s">
        <v>193</v>
      </c>
      <c r="D14" s="46"/>
      <c r="G14" s="8"/>
      <c r="H14" s="1"/>
    </row>
    <row r="15" spans="1:8" x14ac:dyDescent="0.3">
      <c r="A15" s="46" t="s">
        <v>83</v>
      </c>
      <c r="B15" s="26" t="s">
        <v>17</v>
      </c>
      <c r="C15" s="26" t="s">
        <v>191</v>
      </c>
      <c r="D15" s="46"/>
      <c r="G15" s="8"/>
      <c r="H15" s="1"/>
    </row>
    <row r="16" spans="1:8" x14ac:dyDescent="0.3">
      <c r="A16" s="46" t="s">
        <v>76</v>
      </c>
      <c r="B16" s="26" t="s">
        <v>43</v>
      </c>
      <c r="C16" s="26" t="s">
        <v>191</v>
      </c>
      <c r="D16" s="46"/>
      <c r="G16" s="8"/>
      <c r="H16" s="1"/>
    </row>
    <row r="17" spans="1:8" x14ac:dyDescent="0.3">
      <c r="A17" s="46" t="s">
        <v>68</v>
      </c>
      <c r="B17" s="26" t="s">
        <v>200</v>
      </c>
      <c r="C17" s="26" t="s">
        <v>194</v>
      </c>
      <c r="D17" s="46"/>
      <c r="G17" s="8"/>
      <c r="H17" s="1"/>
    </row>
    <row r="18" spans="1:8" x14ac:dyDescent="0.3">
      <c r="A18" s="46" t="s">
        <v>63</v>
      </c>
      <c r="B18" s="26" t="s">
        <v>14</v>
      </c>
      <c r="C18" s="26" t="s">
        <v>191</v>
      </c>
      <c r="D18" s="46"/>
      <c r="G18" s="8"/>
      <c r="H18" s="1"/>
    </row>
    <row r="19" spans="1:8" s="10" customFormat="1" x14ac:dyDescent="0.3">
      <c r="A19" s="46" t="s">
        <v>94</v>
      </c>
      <c r="B19" s="26" t="s">
        <v>95</v>
      </c>
      <c r="C19" s="26" t="s">
        <v>193</v>
      </c>
      <c r="D19" s="46"/>
      <c r="G19" s="8"/>
      <c r="H19" s="1"/>
    </row>
    <row r="20" spans="1:8" x14ac:dyDescent="0.3">
      <c r="A20" s="6" t="s">
        <v>93</v>
      </c>
      <c r="B20" s="26" t="s">
        <v>92</v>
      </c>
      <c r="C20" s="26" t="s">
        <v>194</v>
      </c>
      <c r="D20" s="46"/>
      <c r="G20" s="8"/>
      <c r="H20" s="1"/>
    </row>
    <row r="21" spans="1:8" x14ac:dyDescent="0.3">
      <c r="A21" s="46" t="s">
        <v>46</v>
      </c>
      <c r="B21" s="26" t="s">
        <v>41</v>
      </c>
      <c r="C21" s="26" t="s">
        <v>191</v>
      </c>
      <c r="D21" s="46"/>
      <c r="G21" s="8"/>
      <c r="H21" s="1"/>
    </row>
    <row r="22" spans="1:8" x14ac:dyDescent="0.3">
      <c r="A22" s="46" t="s">
        <v>46</v>
      </c>
      <c r="B22" s="26" t="s">
        <v>42</v>
      </c>
      <c r="C22" s="26" t="s">
        <v>191</v>
      </c>
      <c r="D22" s="46"/>
      <c r="G22" s="8"/>
      <c r="H22" s="1"/>
    </row>
    <row r="23" spans="1:8" x14ac:dyDescent="0.3">
      <c r="A23" s="46" t="s">
        <v>57</v>
      </c>
      <c r="B23" s="26" t="s">
        <v>25</v>
      </c>
      <c r="C23" s="26" t="s">
        <v>191</v>
      </c>
      <c r="D23" s="46"/>
      <c r="G23" s="7"/>
      <c r="H23" s="1"/>
    </row>
    <row r="24" spans="1:8" s="10" customFormat="1" x14ac:dyDescent="0.3">
      <c r="A24" s="46" t="s">
        <v>84</v>
      </c>
      <c r="B24" s="26" t="s">
        <v>85</v>
      </c>
      <c r="C24" s="26" t="s">
        <v>85</v>
      </c>
      <c r="D24" s="46"/>
      <c r="G24" s="7"/>
      <c r="H24" s="1"/>
    </row>
    <row r="25" spans="1:8" ht="28.8" x14ac:dyDescent="0.3">
      <c r="A25" s="46" t="s">
        <v>84</v>
      </c>
      <c r="B25" s="26" t="s">
        <v>30</v>
      </c>
      <c r="C25" s="26" t="s">
        <v>85</v>
      </c>
      <c r="D25" s="46"/>
      <c r="G25" s="8"/>
      <c r="H25" s="1"/>
    </row>
    <row r="26" spans="1:8" ht="28.8" x14ac:dyDescent="0.3">
      <c r="A26" s="46" t="s">
        <v>55</v>
      </c>
      <c r="B26" s="26" t="s">
        <v>28</v>
      </c>
      <c r="C26" s="26" t="s">
        <v>193</v>
      </c>
      <c r="D26" s="46"/>
      <c r="G26" s="7"/>
      <c r="H26" s="1"/>
    </row>
    <row r="27" spans="1:8" ht="28.8" x14ac:dyDescent="0.3">
      <c r="A27" s="46" t="s">
        <v>55</v>
      </c>
      <c r="B27" s="26" t="s">
        <v>29</v>
      </c>
      <c r="C27" s="26" t="s">
        <v>193</v>
      </c>
      <c r="D27" s="46"/>
      <c r="G27" s="7"/>
      <c r="H27" s="1"/>
    </row>
    <row r="28" spans="1:8" x14ac:dyDescent="0.3">
      <c r="A28" s="46" t="s">
        <v>55</v>
      </c>
      <c r="B28" s="26" t="s">
        <v>31</v>
      </c>
      <c r="C28" s="26" t="s">
        <v>193</v>
      </c>
      <c r="D28" s="46"/>
      <c r="G28" s="7"/>
      <c r="H28" s="1"/>
    </row>
    <row r="29" spans="1:8" x14ac:dyDescent="0.3">
      <c r="A29" s="46" t="s">
        <v>50</v>
      </c>
      <c r="B29" s="26" t="s">
        <v>37</v>
      </c>
      <c r="C29" s="26" t="s">
        <v>191</v>
      </c>
      <c r="D29" s="46"/>
      <c r="G29" s="1"/>
      <c r="H29" s="1"/>
    </row>
    <row r="30" spans="1:8" x14ac:dyDescent="0.3">
      <c r="A30" s="46" t="s">
        <v>69</v>
      </c>
      <c r="B30" s="26" t="s">
        <v>19</v>
      </c>
      <c r="C30" s="26" t="s">
        <v>191</v>
      </c>
      <c r="D30" s="46"/>
      <c r="G30" s="1"/>
      <c r="H30" s="1"/>
    </row>
    <row r="31" spans="1:8" x14ac:dyDescent="0.3">
      <c r="A31" s="46" t="s">
        <v>59</v>
      </c>
      <c r="B31" s="26" t="s">
        <v>23</v>
      </c>
      <c r="C31" s="26" t="s">
        <v>201</v>
      </c>
      <c r="D31" s="46"/>
      <c r="G31" s="1"/>
      <c r="H31" s="1"/>
    </row>
    <row r="32" spans="1:8" x14ac:dyDescent="0.3">
      <c r="A32" s="46" t="s">
        <v>49</v>
      </c>
      <c r="B32" s="26" t="s">
        <v>38</v>
      </c>
      <c r="C32" s="26" t="s">
        <v>191</v>
      </c>
      <c r="D32" s="46"/>
      <c r="G32" s="1"/>
      <c r="H32" s="1"/>
    </row>
    <row r="33" spans="1:4" x14ac:dyDescent="0.3">
      <c r="A33" s="46" t="s">
        <v>61</v>
      </c>
      <c r="B33" s="26" t="s">
        <v>202</v>
      </c>
      <c r="C33" s="26" t="s">
        <v>194</v>
      </c>
      <c r="D33" s="46"/>
    </row>
    <row r="34" spans="1:4" x14ac:dyDescent="0.3">
      <c r="A34" s="46" t="s">
        <v>56</v>
      </c>
      <c r="B34" s="26" t="s">
        <v>45</v>
      </c>
      <c r="C34" s="26" t="s">
        <v>191</v>
      </c>
      <c r="D34" s="46" t="s">
        <v>72</v>
      </c>
    </row>
    <row r="35" spans="1:4" x14ac:dyDescent="0.3">
      <c r="A35" s="46" t="s">
        <v>65</v>
      </c>
      <c r="B35" s="26" t="s">
        <v>16</v>
      </c>
      <c r="C35" s="26" t="s">
        <v>191</v>
      </c>
      <c r="D35" s="46"/>
    </row>
    <row r="36" spans="1:4" x14ac:dyDescent="0.3">
      <c r="A36" s="46" t="s">
        <v>53</v>
      </c>
      <c r="B36" s="26" t="s">
        <v>34</v>
      </c>
      <c r="C36" s="26" t="s">
        <v>194</v>
      </c>
      <c r="D36" s="46"/>
    </row>
    <row r="37" spans="1:4" x14ac:dyDescent="0.3">
      <c r="A37" s="46" t="s">
        <v>52</v>
      </c>
      <c r="B37" s="26" t="s">
        <v>35</v>
      </c>
      <c r="C37" s="26" t="s">
        <v>192</v>
      </c>
      <c r="D37" s="46"/>
    </row>
    <row r="38" spans="1:4" x14ac:dyDescent="0.3">
      <c r="A38" s="46" t="s">
        <v>47</v>
      </c>
      <c r="B38" s="26" t="s">
        <v>40</v>
      </c>
      <c r="C38" s="26" t="s">
        <v>191</v>
      </c>
      <c r="D38" s="46"/>
    </row>
    <row r="39" spans="1:4" s="10" customFormat="1" x14ac:dyDescent="0.3">
      <c r="A39" s="46" t="s">
        <v>86</v>
      </c>
      <c r="B39" s="26" t="s">
        <v>87</v>
      </c>
      <c r="C39" s="26" t="s">
        <v>191</v>
      </c>
      <c r="D39" s="46"/>
    </row>
    <row r="40" spans="1:4" x14ac:dyDescent="0.3">
      <c r="A40" s="46" t="s">
        <v>70</v>
      </c>
      <c r="B40" s="26" t="s">
        <v>26</v>
      </c>
      <c r="C40" s="26" t="s">
        <v>191</v>
      </c>
      <c r="D40" s="46"/>
    </row>
    <row r="41" spans="1:4" x14ac:dyDescent="0.3">
      <c r="A41" s="46" t="s">
        <v>66</v>
      </c>
      <c r="B41" s="26" t="s">
        <v>67</v>
      </c>
      <c r="C41" s="26" t="s">
        <v>191</v>
      </c>
      <c r="D41" s="46"/>
    </row>
    <row r="42" spans="1:4" s="10" customFormat="1" x14ac:dyDescent="0.3">
      <c r="A42" s="46" t="s">
        <v>88</v>
      </c>
      <c r="B42" s="26" t="s">
        <v>89</v>
      </c>
      <c r="C42" s="26" t="s">
        <v>191</v>
      </c>
      <c r="D42" s="46"/>
    </row>
    <row r="43" spans="1:4" ht="28.8" x14ac:dyDescent="0.3">
      <c r="A43" s="46" t="s">
        <v>62</v>
      </c>
      <c r="B43" s="26" t="s">
        <v>18</v>
      </c>
      <c r="C43" s="26" t="s">
        <v>194</v>
      </c>
      <c r="D43" s="46"/>
    </row>
    <row r="44" spans="1:4" x14ac:dyDescent="0.3">
      <c r="A44" s="46" t="s">
        <v>77</v>
      </c>
      <c r="B44" s="26" t="s">
        <v>78</v>
      </c>
      <c r="C44" s="26" t="s">
        <v>201</v>
      </c>
      <c r="D44" s="46"/>
    </row>
    <row r="45" spans="1:4" ht="28.8" x14ac:dyDescent="0.3">
      <c r="A45" s="6" t="s">
        <v>81</v>
      </c>
      <c r="B45" s="26" t="s">
        <v>91</v>
      </c>
      <c r="C45" s="26" t="s">
        <v>191</v>
      </c>
      <c r="D45" s="46"/>
    </row>
    <row r="46" spans="1:4" x14ac:dyDescent="0.3">
      <c r="A46" s="9"/>
    </row>
  </sheetData>
  <autoFilter ref="A1:D45" xr:uid="{00000000-0009-0000-0000-000001000000}">
    <sortState xmlns:xlrd2="http://schemas.microsoft.com/office/spreadsheetml/2017/richdata2"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topLeftCell="A13" workbookViewId="0">
      <selection activeCell="B21" sqref="B21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6640625" bestFit="1" customWidth="1"/>
    <col min="12" max="12" width="30.44140625" customWidth="1"/>
    <col min="14" max="16" width="28.33203125" customWidth="1"/>
  </cols>
  <sheetData>
    <row r="1" spans="1:18" ht="15" thickBot="1" x14ac:dyDescent="0.35">
      <c r="A1" s="5" t="s">
        <v>75</v>
      </c>
      <c r="B1" s="11" t="s">
        <v>100</v>
      </c>
      <c r="C1" s="71" t="s">
        <v>9</v>
      </c>
      <c r="D1" s="70" t="s">
        <v>2</v>
      </c>
      <c r="E1" s="71" t="s">
        <v>103</v>
      </c>
      <c r="F1" s="71" t="s">
        <v>104</v>
      </c>
      <c r="G1" s="71" t="s">
        <v>105</v>
      </c>
      <c r="H1" s="71" t="s">
        <v>106</v>
      </c>
      <c r="I1" s="70" t="s">
        <v>97</v>
      </c>
      <c r="J1" s="95" t="s">
        <v>102</v>
      </c>
      <c r="K1" s="96" t="s">
        <v>8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97" t="s">
        <v>233</v>
      </c>
      <c r="C2" s="12">
        <v>6611942</v>
      </c>
      <c r="D2" s="2" t="s">
        <v>214</v>
      </c>
      <c r="E2" s="63">
        <v>46</v>
      </c>
      <c r="F2" s="98"/>
      <c r="G2" s="98"/>
      <c r="H2" s="98"/>
      <c r="I2" s="87" t="s">
        <v>191</v>
      </c>
      <c r="J2" s="66" t="s">
        <v>200</v>
      </c>
      <c r="K2" s="98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97" t="s">
        <v>234</v>
      </c>
      <c r="C3" s="12">
        <v>6612003</v>
      </c>
      <c r="D3" s="2" t="s">
        <v>214</v>
      </c>
      <c r="E3" s="63">
        <v>44</v>
      </c>
      <c r="F3" s="98"/>
      <c r="G3" s="98"/>
      <c r="H3" s="98"/>
      <c r="I3" s="87" t="s">
        <v>191</v>
      </c>
      <c r="J3" s="66" t="s">
        <v>200</v>
      </c>
      <c r="K3" s="98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97" t="s">
        <v>235</v>
      </c>
      <c r="C4" s="12">
        <v>6612002</v>
      </c>
      <c r="D4" s="2" t="s">
        <v>214</v>
      </c>
      <c r="E4" s="63">
        <v>20</v>
      </c>
      <c r="F4" s="98"/>
      <c r="G4" s="98"/>
      <c r="H4" s="64"/>
      <c r="I4" s="87" t="s">
        <v>191</v>
      </c>
      <c r="J4" s="66" t="s">
        <v>200</v>
      </c>
      <c r="K4" s="98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97" t="s">
        <v>252</v>
      </c>
      <c r="C5" s="12">
        <v>6607652</v>
      </c>
      <c r="D5" s="6" t="s">
        <v>215</v>
      </c>
      <c r="E5" s="63">
        <v>28</v>
      </c>
      <c r="F5" s="98"/>
      <c r="G5" s="98"/>
      <c r="H5" s="98"/>
      <c r="I5" s="87" t="s">
        <v>191</v>
      </c>
      <c r="J5" s="66" t="s">
        <v>200</v>
      </c>
      <c r="K5" s="98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97" t="s">
        <v>236</v>
      </c>
      <c r="C6" s="12">
        <v>6612041</v>
      </c>
      <c r="D6" s="6" t="s">
        <v>216</v>
      </c>
      <c r="E6" s="63">
        <v>30</v>
      </c>
      <c r="F6" s="98"/>
      <c r="G6" s="98"/>
      <c r="H6" s="64"/>
      <c r="I6" s="87" t="s">
        <v>191</v>
      </c>
      <c r="J6" s="66" t="s">
        <v>200</v>
      </c>
      <c r="K6" s="98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97" t="s">
        <v>237</v>
      </c>
      <c r="C7" s="12">
        <v>6612050</v>
      </c>
      <c r="D7" s="2" t="s">
        <v>217</v>
      </c>
      <c r="E7" s="63">
        <v>8</v>
      </c>
      <c r="F7" s="98"/>
      <c r="G7" s="98"/>
      <c r="H7" s="98"/>
      <c r="I7" s="87" t="s">
        <v>191</v>
      </c>
      <c r="J7" s="66" t="s">
        <v>200</v>
      </c>
      <c r="K7" s="98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97" t="s">
        <v>238</v>
      </c>
      <c r="C8" s="12">
        <v>6612051</v>
      </c>
      <c r="D8" s="99" t="s">
        <v>218</v>
      </c>
      <c r="E8" s="63">
        <v>6</v>
      </c>
      <c r="F8" s="98"/>
      <c r="G8" s="98"/>
      <c r="H8" s="98"/>
      <c r="I8" s="87" t="s">
        <v>191</v>
      </c>
      <c r="J8" s="66" t="s">
        <v>200</v>
      </c>
      <c r="K8" s="63" t="s">
        <v>96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97" t="s">
        <v>239</v>
      </c>
      <c r="C9" s="12">
        <v>6612052</v>
      </c>
      <c r="D9" s="63" t="s">
        <v>218</v>
      </c>
      <c r="E9" s="63">
        <v>2</v>
      </c>
      <c r="F9" s="98"/>
      <c r="G9" s="98"/>
      <c r="H9" s="98"/>
      <c r="I9" s="87" t="s">
        <v>191</v>
      </c>
      <c r="J9" s="66" t="s">
        <v>200</v>
      </c>
      <c r="K9" s="63" t="s">
        <v>96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97" t="s">
        <v>241</v>
      </c>
      <c r="C10" s="12">
        <v>6612053</v>
      </c>
      <c r="D10" s="63" t="s">
        <v>219</v>
      </c>
      <c r="E10" s="63">
        <v>28</v>
      </c>
      <c r="F10" s="98"/>
      <c r="G10" s="98"/>
      <c r="H10" s="64"/>
      <c r="I10" s="87" t="s">
        <v>191</v>
      </c>
      <c r="J10" s="66" t="s">
        <v>200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97" t="s">
        <v>240</v>
      </c>
      <c r="C11" s="12">
        <v>6612054</v>
      </c>
      <c r="D11" s="63" t="s">
        <v>219</v>
      </c>
      <c r="E11" s="63">
        <v>70</v>
      </c>
      <c r="F11" s="98"/>
      <c r="G11" s="98"/>
      <c r="H11" s="64"/>
      <c r="I11" s="87" t="s">
        <v>191</v>
      </c>
      <c r="J11" s="66" t="s">
        <v>200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97" t="s">
        <v>242</v>
      </c>
      <c r="C12" s="12">
        <v>6612055</v>
      </c>
      <c r="D12" s="63" t="s">
        <v>219</v>
      </c>
      <c r="E12" s="63">
        <v>74</v>
      </c>
      <c r="F12" s="98"/>
      <c r="G12" s="98"/>
      <c r="H12" s="64"/>
      <c r="I12" s="87" t="s">
        <v>191</v>
      </c>
      <c r="J12" s="66" t="s">
        <v>200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97" t="s">
        <v>243</v>
      </c>
      <c r="C13" s="12">
        <v>6612056</v>
      </c>
      <c r="D13" s="63" t="s">
        <v>219</v>
      </c>
      <c r="E13" s="63">
        <v>48</v>
      </c>
      <c r="F13" s="98"/>
      <c r="G13" s="98"/>
      <c r="H13" s="100"/>
      <c r="I13" s="87" t="s">
        <v>191</v>
      </c>
      <c r="J13" s="66" t="s">
        <v>200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1" t="s">
        <v>251</v>
      </c>
      <c r="C14" s="12">
        <v>6612057</v>
      </c>
      <c r="D14" s="63" t="s">
        <v>219</v>
      </c>
      <c r="E14" s="63">
        <v>66</v>
      </c>
      <c r="F14" s="98"/>
      <c r="G14" s="98"/>
      <c r="H14" s="64"/>
      <c r="I14" s="87" t="s">
        <v>191</v>
      </c>
      <c r="J14" s="66" t="s">
        <v>200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97" t="s">
        <v>244</v>
      </c>
      <c r="C15" s="12">
        <v>6612058</v>
      </c>
      <c r="D15" s="63" t="s">
        <v>219</v>
      </c>
      <c r="E15" s="63">
        <v>136</v>
      </c>
      <c r="F15" s="98"/>
      <c r="G15" s="98"/>
      <c r="H15" s="64"/>
      <c r="I15" s="87" t="s">
        <v>191</v>
      </c>
      <c r="J15" s="66" t="s">
        <v>200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2" t="s">
        <v>247</v>
      </c>
      <c r="C16" s="12">
        <v>6612059</v>
      </c>
      <c r="D16" s="63" t="s">
        <v>220</v>
      </c>
      <c r="E16" s="63">
        <v>4</v>
      </c>
      <c r="F16" s="98"/>
      <c r="G16" s="98"/>
      <c r="H16" s="100"/>
      <c r="I16" s="87" t="s">
        <v>191</v>
      </c>
      <c r="J16" s="66" t="s">
        <v>200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3" t="s">
        <v>246</v>
      </c>
      <c r="C17" s="12">
        <v>6612060</v>
      </c>
      <c r="D17" s="63" t="s">
        <v>220</v>
      </c>
      <c r="E17" s="63">
        <v>8</v>
      </c>
      <c r="F17" s="98"/>
      <c r="G17" s="104"/>
      <c r="H17" s="104"/>
      <c r="I17" s="87" t="s">
        <v>191</v>
      </c>
      <c r="J17" s="66" t="s">
        <v>200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97" t="s">
        <v>245</v>
      </c>
      <c r="C18" s="12">
        <v>6612061</v>
      </c>
      <c r="D18" s="63" t="s">
        <v>216</v>
      </c>
      <c r="E18" s="63">
        <v>30</v>
      </c>
      <c r="F18" s="12"/>
      <c r="G18" s="114"/>
      <c r="H18" s="104"/>
      <c r="I18" s="87" t="s">
        <v>191</v>
      </c>
      <c r="J18" s="66" t="s">
        <v>200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5" t="s">
        <v>250</v>
      </c>
      <c r="C19" s="106" t="s">
        <v>207</v>
      </c>
      <c r="D19" s="63" t="s">
        <v>1</v>
      </c>
      <c r="E19" s="107">
        <v>105</v>
      </c>
      <c r="F19" s="106">
        <v>19.05</v>
      </c>
      <c r="G19" s="106">
        <v>13.67</v>
      </c>
      <c r="H19" s="107">
        <v>2.54</v>
      </c>
      <c r="I19" s="87" t="s">
        <v>191</v>
      </c>
      <c r="J19" s="66" t="s">
        <v>200</v>
      </c>
      <c r="K19" s="108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09" t="s">
        <v>248</v>
      </c>
      <c r="C20" s="89" t="s">
        <v>210</v>
      </c>
      <c r="D20" s="63" t="s">
        <v>1</v>
      </c>
      <c r="E20" s="6">
        <v>108</v>
      </c>
      <c r="F20" s="115">
        <v>8</v>
      </c>
      <c r="G20" s="115">
        <v>5.5</v>
      </c>
      <c r="H20" s="110">
        <v>2</v>
      </c>
      <c r="I20" s="87" t="s">
        <v>191</v>
      </c>
      <c r="J20" s="66" t="s">
        <v>200</v>
      </c>
      <c r="K20" s="88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09" t="s">
        <v>249</v>
      </c>
      <c r="C21" s="111" t="s">
        <v>212</v>
      </c>
      <c r="D21" s="63" t="s">
        <v>1</v>
      </c>
      <c r="E21" s="6">
        <v>85</v>
      </c>
      <c r="F21" s="115">
        <v>8</v>
      </c>
      <c r="G21" s="115">
        <v>5.5</v>
      </c>
      <c r="H21" s="110">
        <v>2</v>
      </c>
      <c r="I21" s="87" t="s">
        <v>191</v>
      </c>
      <c r="J21" s="66" t="s">
        <v>200</v>
      </c>
      <c r="K21" s="90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88" t="s">
        <v>221</v>
      </c>
      <c r="C22" s="111" t="s">
        <v>222</v>
      </c>
      <c r="D22" s="88" t="s">
        <v>223</v>
      </c>
      <c r="E22" s="6">
        <v>20</v>
      </c>
      <c r="F22" s="115"/>
      <c r="G22" s="115"/>
      <c r="H22" s="6"/>
      <c r="I22" s="6"/>
      <c r="J22" s="6"/>
      <c r="K22" s="98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88" t="s">
        <v>224</v>
      </c>
      <c r="C23" s="111" t="s">
        <v>225</v>
      </c>
      <c r="D23" s="88" t="s">
        <v>1</v>
      </c>
      <c r="E23" s="87">
        <v>20.59</v>
      </c>
      <c r="F23" s="116">
        <v>7.5</v>
      </c>
      <c r="G23" s="116">
        <v>4</v>
      </c>
      <c r="H23" s="87">
        <v>1.5</v>
      </c>
      <c r="I23" s="6" t="s">
        <v>191</v>
      </c>
      <c r="J23" s="6" t="s">
        <v>208</v>
      </c>
      <c r="K23" s="98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2" t="s">
        <v>226</v>
      </c>
      <c r="C24" s="89" t="s">
        <v>227</v>
      </c>
      <c r="D24" s="88" t="s">
        <v>1</v>
      </c>
      <c r="E24" s="91">
        <v>112.48</v>
      </c>
      <c r="F24" s="115">
        <v>10.199999999999999</v>
      </c>
      <c r="G24" s="115">
        <v>9.32</v>
      </c>
      <c r="H24" s="6">
        <v>2.1</v>
      </c>
      <c r="I24" s="6" t="s">
        <v>191</v>
      </c>
      <c r="J24" s="6" t="s">
        <v>208</v>
      </c>
      <c r="K24" s="98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88" t="s">
        <v>228</v>
      </c>
      <c r="C25" s="89" t="s">
        <v>229</v>
      </c>
      <c r="D25" s="88" t="s">
        <v>230</v>
      </c>
      <c r="E25" s="6">
        <v>65</v>
      </c>
      <c r="F25" s="115">
        <v>9</v>
      </c>
      <c r="G25" s="115">
        <v>5.5</v>
      </c>
      <c r="H25" s="6">
        <v>2</v>
      </c>
      <c r="I25" s="6" t="s">
        <v>191</v>
      </c>
      <c r="J25" s="6" t="s">
        <v>208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3"/>
      <c r="B26" s="117" t="s">
        <v>231</v>
      </c>
      <c r="C26" s="89" t="s">
        <v>232</v>
      </c>
      <c r="D26" s="88" t="s">
        <v>1</v>
      </c>
      <c r="E26" s="6">
        <v>52</v>
      </c>
      <c r="F26" s="115">
        <v>6.35</v>
      </c>
      <c r="G26" s="115">
        <v>3.6</v>
      </c>
      <c r="H26" s="6">
        <v>2.21</v>
      </c>
      <c r="I26" s="6" t="s">
        <v>191</v>
      </c>
      <c r="J26" s="6" t="s">
        <v>208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18" t="s">
        <v>253</v>
      </c>
      <c r="C27" s="115" t="s">
        <v>254</v>
      </c>
      <c r="D27" s="6" t="s">
        <v>1</v>
      </c>
      <c r="E27" s="6">
        <v>68</v>
      </c>
      <c r="F27" s="6">
        <v>12.7</v>
      </c>
      <c r="G27" s="6">
        <v>13.14</v>
      </c>
      <c r="H27" s="6">
        <v>2.54</v>
      </c>
      <c r="I27" s="6" t="s">
        <v>191</v>
      </c>
      <c r="J27" s="6" t="s">
        <v>208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topLeftCell="A19" workbookViewId="0">
      <selection activeCell="D30" sqref="D30:E30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112</v>
      </c>
      <c r="B1" s="32" t="s">
        <v>113</v>
      </c>
      <c r="C1" s="30" t="s">
        <v>114</v>
      </c>
      <c r="D1" s="32" t="s">
        <v>115</v>
      </c>
      <c r="E1" s="32" t="s">
        <v>116</v>
      </c>
      <c r="F1" s="32" t="s">
        <v>213</v>
      </c>
      <c r="G1" s="32" t="s">
        <v>117</v>
      </c>
      <c r="H1" s="30"/>
      <c r="I1" s="36" t="s">
        <v>118</v>
      </c>
      <c r="J1" s="37"/>
      <c r="K1" s="37" t="s">
        <v>119</v>
      </c>
    </row>
    <row r="2" spans="1:11" x14ac:dyDescent="0.3">
      <c r="A2" s="27" t="s">
        <v>120</v>
      </c>
      <c r="B2" s="31" t="s">
        <v>109</v>
      </c>
      <c r="C2" s="27" t="s">
        <v>99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120</v>
      </c>
      <c r="B3" s="28" t="s">
        <v>121</v>
      </c>
      <c r="C3" s="23" t="s">
        <v>99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120</v>
      </c>
      <c r="B4" s="28" t="s">
        <v>122</v>
      </c>
      <c r="C4" s="23" t="s">
        <v>99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120</v>
      </c>
      <c r="B5" s="28" t="s">
        <v>123</v>
      </c>
      <c r="C5" s="23" t="s">
        <v>124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120</v>
      </c>
      <c r="B6" s="28" t="s">
        <v>125</v>
      </c>
      <c r="C6" s="23" t="s">
        <v>124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120</v>
      </c>
      <c r="B7" s="28" t="s">
        <v>126</v>
      </c>
      <c r="C7" s="23" t="s">
        <v>99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120</v>
      </c>
      <c r="B8" s="28" t="s">
        <v>127</v>
      </c>
      <c r="C8" s="23" t="s">
        <v>99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128</v>
      </c>
      <c r="J8" s="23"/>
      <c r="K8" s="23"/>
    </row>
    <row r="9" spans="1:11" x14ac:dyDescent="0.3">
      <c r="A9" s="23" t="s">
        <v>120</v>
      </c>
      <c r="B9" s="28" t="s">
        <v>129</v>
      </c>
      <c r="C9" s="23" t="s">
        <v>99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130</v>
      </c>
      <c r="J9" s="23"/>
      <c r="K9" s="23"/>
    </row>
    <row r="10" spans="1:11" x14ac:dyDescent="0.3">
      <c r="A10" s="23" t="s">
        <v>120</v>
      </c>
      <c r="B10" s="28" t="s">
        <v>131</v>
      </c>
      <c r="C10" s="23" t="s">
        <v>99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128</v>
      </c>
      <c r="J10" s="23"/>
      <c r="K10" s="23"/>
    </row>
    <row r="11" spans="1:11" x14ac:dyDescent="0.3">
      <c r="A11" s="23" t="s">
        <v>120</v>
      </c>
      <c r="B11" s="28" t="s">
        <v>132</v>
      </c>
      <c r="C11" s="23" t="s">
        <v>99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120</v>
      </c>
      <c r="B12" s="28" t="s">
        <v>133</v>
      </c>
      <c r="C12" s="23" t="s">
        <v>99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120</v>
      </c>
      <c r="B13" s="28" t="s">
        <v>134</v>
      </c>
      <c r="C13" s="23" t="s">
        <v>99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120</v>
      </c>
      <c r="B14" s="28" t="s">
        <v>135</v>
      </c>
      <c r="C14" s="23" t="s">
        <v>99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120</v>
      </c>
      <c r="B15" s="28" t="s">
        <v>136</v>
      </c>
      <c r="C15" s="23" t="s">
        <v>99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120</v>
      </c>
      <c r="B16" s="63" t="s">
        <v>264</v>
      </c>
      <c r="C16" s="26" t="s">
        <v>265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92</v>
      </c>
      <c r="B18" s="35" t="s">
        <v>137</v>
      </c>
      <c r="C18" s="23" t="s">
        <v>99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138</v>
      </c>
    </row>
    <row r="19" spans="1:11" x14ac:dyDescent="0.3">
      <c r="A19" s="23" t="s">
        <v>92</v>
      </c>
      <c r="B19" s="35" t="s">
        <v>139</v>
      </c>
      <c r="C19" s="27" t="s">
        <v>99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121</v>
      </c>
    </row>
    <row r="20" spans="1:11" x14ac:dyDescent="0.3">
      <c r="A20" s="23" t="s">
        <v>92</v>
      </c>
      <c r="B20" s="35" t="s">
        <v>140</v>
      </c>
      <c r="C20" s="27" t="s">
        <v>99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122</v>
      </c>
    </row>
    <row r="21" spans="1:11" x14ac:dyDescent="0.3">
      <c r="A21" s="23" t="s">
        <v>92</v>
      </c>
      <c r="B21" s="35" t="s">
        <v>108</v>
      </c>
      <c r="C21" s="27" t="s">
        <v>141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133</v>
      </c>
    </row>
    <row r="22" spans="1:11" x14ac:dyDescent="0.3">
      <c r="A22" s="23" t="s">
        <v>92</v>
      </c>
      <c r="B22" s="35" t="s">
        <v>142</v>
      </c>
      <c r="C22" s="27" t="s">
        <v>141</v>
      </c>
      <c r="D22" s="23">
        <v>31</v>
      </c>
      <c r="E22" s="23"/>
      <c r="F22" s="23"/>
      <c r="G22" s="23"/>
      <c r="H22" s="23"/>
      <c r="I22" s="25"/>
      <c r="J22" s="23"/>
      <c r="K22" s="23" t="s">
        <v>143</v>
      </c>
    </row>
    <row r="23" spans="1:11" x14ac:dyDescent="0.3">
      <c r="A23" s="23" t="s">
        <v>92</v>
      </c>
      <c r="B23" s="35" t="s">
        <v>144</v>
      </c>
      <c r="C23" s="27" t="s">
        <v>99</v>
      </c>
      <c r="D23" s="23">
        <v>48</v>
      </c>
      <c r="E23" s="23"/>
      <c r="F23" s="23"/>
      <c r="G23" s="23"/>
      <c r="H23" s="23"/>
      <c r="I23" s="25"/>
      <c r="J23" s="23"/>
      <c r="K23" s="23" t="s">
        <v>145</v>
      </c>
    </row>
    <row r="24" spans="1:11" x14ac:dyDescent="0.3">
      <c r="A24" s="23" t="s">
        <v>92</v>
      </c>
      <c r="B24" s="35" t="s">
        <v>146</v>
      </c>
      <c r="C24" s="27" t="s">
        <v>99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134</v>
      </c>
    </row>
    <row r="25" spans="1:11" ht="43.2" x14ac:dyDescent="0.3">
      <c r="A25" s="23" t="s">
        <v>92</v>
      </c>
      <c r="B25" s="35" t="s">
        <v>147</v>
      </c>
      <c r="C25" s="27" t="s">
        <v>99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148</v>
      </c>
    </row>
    <row r="26" spans="1:11" x14ac:dyDescent="0.3">
      <c r="A26" s="21"/>
      <c r="B26" s="34" t="s">
        <v>130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150</v>
      </c>
      <c r="B28" s="64" t="s">
        <v>149</v>
      </c>
      <c r="C28" s="63" t="s">
        <v>99</v>
      </c>
      <c r="D28" s="63">
        <v>13</v>
      </c>
      <c r="E28" s="63">
        <v>15.3</v>
      </c>
      <c r="F28" s="63">
        <v>25.4</v>
      </c>
      <c r="G28" s="63"/>
      <c r="H28" s="63" t="s">
        <v>261</v>
      </c>
      <c r="I28" s="63" t="s">
        <v>159</v>
      </c>
      <c r="J28" s="63"/>
      <c r="K28" s="63" t="s">
        <v>150</v>
      </c>
    </row>
    <row r="29" spans="1:11" x14ac:dyDescent="0.3">
      <c r="A29" s="65" t="s">
        <v>150</v>
      </c>
      <c r="B29" s="63" t="s">
        <v>151</v>
      </c>
      <c r="C29" s="63" t="s">
        <v>99</v>
      </c>
      <c r="D29" s="63">
        <v>22.4</v>
      </c>
      <c r="E29" s="63">
        <v>21.6</v>
      </c>
      <c r="F29" s="63">
        <v>30.5</v>
      </c>
      <c r="G29" s="63"/>
      <c r="H29" s="63" t="s">
        <v>261</v>
      </c>
      <c r="I29" s="63" t="s">
        <v>159</v>
      </c>
      <c r="J29" s="63"/>
      <c r="K29" s="63" t="s">
        <v>150</v>
      </c>
    </row>
    <row r="30" spans="1:11" x14ac:dyDescent="0.3">
      <c r="A30" s="65" t="s">
        <v>150</v>
      </c>
      <c r="B30" s="63" t="s">
        <v>152</v>
      </c>
      <c r="C30" s="63" t="s">
        <v>99</v>
      </c>
      <c r="D30" s="63">
        <v>30.2</v>
      </c>
      <c r="E30" s="63">
        <v>24.2</v>
      </c>
      <c r="F30" s="63">
        <v>36.799999999999997</v>
      </c>
      <c r="G30" s="63"/>
      <c r="H30" s="63" t="s">
        <v>261</v>
      </c>
      <c r="I30" s="63" t="s">
        <v>159</v>
      </c>
      <c r="J30" s="63"/>
      <c r="K30" s="63" t="s">
        <v>150</v>
      </c>
    </row>
    <row r="31" spans="1:11" x14ac:dyDescent="0.3">
      <c r="A31" s="92" t="s">
        <v>262</v>
      </c>
      <c r="B31" s="63" t="s">
        <v>153</v>
      </c>
      <c r="C31" s="63" t="s">
        <v>154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263</v>
      </c>
    </row>
    <row r="32" spans="1:11" x14ac:dyDescent="0.3">
      <c r="A32" s="92" t="s">
        <v>262</v>
      </c>
      <c r="B32" s="63" t="s">
        <v>155</v>
      </c>
      <c r="C32" s="63" t="s">
        <v>154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B2" sqref="B2"/>
    </sheetView>
  </sheetViews>
  <sheetFormatPr defaultRowHeight="14.4" x14ac:dyDescent="0.3"/>
  <cols>
    <col min="1" max="1" width="13.33203125" customWidth="1"/>
    <col min="2" max="2" width="15.44140625" customWidth="1"/>
    <col min="3" max="3" width="14.6640625" customWidth="1"/>
    <col min="4" max="4" width="20.5546875" bestFit="1" customWidth="1"/>
    <col min="5" max="5" width="16.33203125" customWidth="1"/>
    <col min="6" max="6" width="15.44140625" customWidth="1"/>
    <col min="7" max="7" width="14.6640625" customWidth="1"/>
    <col min="8" max="8" width="16.6640625" bestFit="1" customWidth="1"/>
    <col min="9" max="9" width="13.3320312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33203125" bestFit="1" customWidth="1"/>
    <col min="17" max="17" width="20.5546875" bestFit="1" customWidth="1"/>
    <col min="18" max="18" width="25.6640625" bestFit="1" customWidth="1"/>
    <col min="19" max="19" width="18.33203125" bestFit="1" customWidth="1"/>
    <col min="20" max="20" width="9.664062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160</v>
      </c>
      <c r="B1" s="38" t="s">
        <v>161</v>
      </c>
      <c r="C1" s="38" t="s">
        <v>162</v>
      </c>
      <c r="D1" s="38" t="s">
        <v>163</v>
      </c>
      <c r="E1" s="38" t="s">
        <v>164</v>
      </c>
      <c r="F1" s="38" t="s">
        <v>165</v>
      </c>
      <c r="G1" s="38" t="s">
        <v>166</v>
      </c>
      <c r="H1" s="38" t="s">
        <v>167</v>
      </c>
      <c r="I1" s="38" t="s">
        <v>168</v>
      </c>
      <c r="J1" s="38" t="s">
        <v>169</v>
      </c>
      <c r="K1" s="38" t="s">
        <v>170</v>
      </c>
      <c r="L1" s="38" t="s">
        <v>171</v>
      </c>
      <c r="M1" s="38" t="s">
        <v>172</v>
      </c>
      <c r="N1" s="38" t="s">
        <v>173</v>
      </c>
      <c r="O1" s="38" t="s">
        <v>174</v>
      </c>
      <c r="P1" s="38" t="s">
        <v>175</v>
      </c>
      <c r="Q1" s="38" t="s">
        <v>176</v>
      </c>
      <c r="R1" s="38" t="s">
        <v>177</v>
      </c>
      <c r="S1" s="38" t="s">
        <v>178</v>
      </c>
      <c r="T1" s="38" t="s">
        <v>179</v>
      </c>
      <c r="U1" s="38" t="s">
        <v>180</v>
      </c>
      <c r="V1" s="38" t="s">
        <v>181</v>
      </c>
      <c r="W1" s="38" t="s">
        <v>182</v>
      </c>
      <c r="X1" s="38" t="s">
        <v>183</v>
      </c>
      <c r="Y1" s="38" t="s">
        <v>184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J7EXPA01EVM</v>
      </c>
      <c r="C2">
        <f>GETPIVOTDATA("Sum of Weight ",$A$6)</f>
        <v>150</v>
      </c>
      <c r="D2" t="str">
        <f>VLOOKUP("box",A49:M75,5,0)</f>
        <v>TIBX017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203</v>
      </c>
      <c r="F3" s="60" t="s">
        <v>203</v>
      </c>
    </row>
    <row r="6" spans="1:37" x14ac:dyDescent="0.3">
      <c r="A6" s="52" t="s">
        <v>195</v>
      </c>
      <c r="B6" s="61" t="s">
        <v>197</v>
      </c>
      <c r="C6" s="61" t="s">
        <v>198</v>
      </c>
      <c r="E6" s="52" t="s">
        <v>195</v>
      </c>
      <c r="F6" s="61" t="s">
        <v>197</v>
      </c>
      <c r="G6" s="61" t="s">
        <v>198</v>
      </c>
      <c r="I6" s="52" t="s">
        <v>195</v>
      </c>
      <c r="J6" t="s">
        <v>197</v>
      </c>
    </row>
    <row r="7" spans="1:37" x14ac:dyDescent="0.3">
      <c r="A7" s="53"/>
      <c r="B7" s="54">
        <v>0</v>
      </c>
      <c r="C7" s="54">
        <v>0</v>
      </c>
      <c r="E7" s="53" t="s">
        <v>158</v>
      </c>
      <c r="F7" s="54">
        <v>1</v>
      </c>
      <c r="G7" s="54">
        <v>102</v>
      </c>
      <c r="I7" s="53" t="s">
        <v>200</v>
      </c>
      <c r="J7" s="54">
        <v>1</v>
      </c>
      <c r="L7" s="45" t="s">
        <v>185</v>
      </c>
    </row>
    <row r="8" spans="1:37" x14ac:dyDescent="0.3">
      <c r="A8" s="53" t="s">
        <v>80</v>
      </c>
      <c r="B8" s="54">
        <v>1</v>
      </c>
      <c r="C8" s="54">
        <v>102</v>
      </c>
      <c r="E8" s="53" t="s">
        <v>191</v>
      </c>
      <c r="F8" s="54">
        <v>1</v>
      </c>
      <c r="G8" s="54">
        <v>0</v>
      </c>
      <c r="I8" s="53" t="s">
        <v>196</v>
      </c>
      <c r="J8" s="54">
        <v>1</v>
      </c>
      <c r="L8" s="45" t="s">
        <v>186</v>
      </c>
    </row>
    <row r="9" spans="1:37" x14ac:dyDescent="0.3">
      <c r="A9" s="53" t="s">
        <v>93</v>
      </c>
      <c r="B9" s="54">
        <v>1</v>
      </c>
      <c r="C9" s="54">
        <v>32</v>
      </c>
      <c r="E9" s="53" t="s">
        <v>194</v>
      </c>
      <c r="F9" s="54">
        <v>1</v>
      </c>
      <c r="G9" s="54">
        <v>32</v>
      </c>
      <c r="L9" s="45" t="s">
        <v>187</v>
      </c>
    </row>
    <row r="10" spans="1:37" x14ac:dyDescent="0.3">
      <c r="A10" s="53" t="s">
        <v>84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188</v>
      </c>
    </row>
    <row r="11" spans="1:37" x14ac:dyDescent="0.3">
      <c r="A11" s="53" t="s">
        <v>55</v>
      </c>
      <c r="B11" s="54">
        <v>2</v>
      </c>
      <c r="C11" s="54">
        <v>14</v>
      </c>
      <c r="E11" s="53" t="s">
        <v>193</v>
      </c>
      <c r="F11" s="54">
        <v>2</v>
      </c>
      <c r="G11" s="54">
        <v>14</v>
      </c>
      <c r="L11" s="45" t="s">
        <v>189</v>
      </c>
    </row>
    <row r="12" spans="1:37" s="45" customFormat="1" x14ac:dyDescent="0.3">
      <c r="A12" s="53" t="s">
        <v>56</v>
      </c>
      <c r="B12" s="54">
        <v>1</v>
      </c>
      <c r="C12" s="54">
        <v>0</v>
      </c>
      <c r="D12"/>
      <c r="E12" s="53" t="s">
        <v>85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196</v>
      </c>
      <c r="B13" s="54">
        <v>6</v>
      </c>
      <c r="C13" s="54">
        <v>150</v>
      </c>
      <c r="D13"/>
      <c r="E13" s="53" t="s">
        <v>196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190</v>
      </c>
      <c r="B49" s="55" t="s">
        <v>4</v>
      </c>
      <c r="C49" s="47" t="s">
        <v>3</v>
      </c>
      <c r="D49" s="48" t="s">
        <v>0</v>
      </c>
      <c r="E49" s="48" t="s">
        <v>9</v>
      </c>
      <c r="F49" s="47" t="s">
        <v>2</v>
      </c>
      <c r="G49" s="48" t="s">
        <v>103</v>
      </c>
      <c r="H49" s="48" t="s">
        <v>104</v>
      </c>
      <c r="I49" s="48" t="s">
        <v>105</v>
      </c>
      <c r="J49" s="48" t="s">
        <v>106</v>
      </c>
      <c r="K49" s="47" t="s">
        <v>97</v>
      </c>
      <c r="L49" s="47" t="s">
        <v>102</v>
      </c>
      <c r="M49" s="49" t="s">
        <v>8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J7EXPA01EVM; Circuit Board; CDDS 6628984</v>
      </c>
      <c r="E50" s="56" t="str">
        <f>'Kit List'!D7</f>
        <v>PROC082</v>
      </c>
      <c r="F50" s="56" t="str">
        <f>'Kit List'!E7</f>
        <v>Texas Instruments</v>
      </c>
      <c r="G50" s="56">
        <f>'Kit List'!F7</f>
        <v>155</v>
      </c>
      <c r="H50" s="56">
        <f>'[1]Kit List'!G7</f>
        <v>10.7</v>
      </c>
      <c r="I50" s="56">
        <f>'[1]Kit List'!H7</f>
        <v>8.1280000000000001</v>
      </c>
      <c r="J50" s="56">
        <f>'Kit List'!I7</f>
        <v>2.13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List'!A8</f>
        <v>BOX1</v>
      </c>
      <c r="C53" s="56">
        <f>'Kit List'!B8</f>
        <v>1</v>
      </c>
      <c r="D53" s="56" t="str">
        <f>'Kit List'!C8</f>
        <v>Box, Cardboard</v>
      </c>
      <c r="E53" s="56" t="str">
        <f>'Kit List'!D8</f>
        <v>TIBX017</v>
      </c>
      <c r="F53" s="56" t="str">
        <f>'Kit List'!E8</f>
        <v>Leaman</v>
      </c>
      <c r="G53" s="56">
        <f>'Kit List'!F8</f>
        <v>81</v>
      </c>
      <c r="H53" s="56">
        <f>'Kit List'!G8</f>
        <v>20.32</v>
      </c>
      <c r="I53" s="56">
        <f>'Kit List'!H8</f>
        <v>10.16</v>
      </c>
      <c r="J53" s="56">
        <f>'Kit List'!I8</f>
        <v>5.08</v>
      </c>
      <c r="K53" s="56" t="str">
        <f>IFERROR((VLOOKUP(A53,'Kit Item Reference Designators'!A4:C48,3,0)),"")</f>
        <v>Cardboard</v>
      </c>
      <c r="L53" s="56" t="str">
        <f>'Kit List'!K8</f>
        <v>Box</v>
      </c>
      <c r="M53" s="56" t="str">
        <f>'Kit List'!L8</f>
        <v>Coab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List'!A9</f>
        <v>FM1</v>
      </c>
      <c r="C54" s="56">
        <f>'Kit List'!B9</f>
        <v>1</v>
      </c>
      <c r="D54" s="56" t="str">
        <f>'Kit List'!C9</f>
        <v>Foam, Antistatic</v>
      </c>
      <c r="E54" s="56" t="str">
        <f>'Kit List'!D9</f>
        <v>TIFM008</v>
      </c>
      <c r="F54" s="56" t="str">
        <f>'Kit List'!E9</f>
        <v>Leaman</v>
      </c>
      <c r="G54" s="56">
        <f>'Kit List'!F9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List'!K9</f>
        <v>Foam</v>
      </c>
      <c r="M54" s="56" t="str">
        <f>'Kit List'!L9</f>
        <v>As required can
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List'!A10</f>
        <v>EBAG1</v>
      </c>
      <c r="C55" s="56">
        <f>'Kit List'!B10</f>
        <v>1</v>
      </c>
      <c r="D55" s="56" t="str">
        <f>'Kit List'!C10</f>
        <v>Static Shielding Bag - Big</v>
      </c>
      <c r="E55" s="56" t="str">
        <f>'Kit List'!D10</f>
        <v>S-1315</v>
      </c>
      <c r="F55" s="56" t="str">
        <f>'Kit List'!E10</f>
        <v>Uline</v>
      </c>
      <c r="G55" s="56">
        <f>'Kit List'!F10</f>
        <v>19</v>
      </c>
      <c r="H55" s="56">
        <f>'Kit List'!G10</f>
        <v>21</v>
      </c>
      <c r="I55" s="56">
        <f>'Kit List'!H10</f>
        <v>25.3</v>
      </c>
      <c r="J55" s="56">
        <f>'Kit List'!I10</f>
        <v>0.1</v>
      </c>
      <c r="K55" s="56" t="str">
        <f>IFERROR((VLOOKUP(A55,'Kit Item Reference Designators'!A6:C50,3,0)),"")</f>
        <v>Plastic</v>
      </c>
      <c r="L55" s="56">
        <f>'Kit List'!K10</f>
        <v>0</v>
      </c>
      <c r="M55" s="56">
        <f>'Kit List'!L10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e">
        <f>LEFT(B58,(MIN(FIND({0,1,2,3,4,5,6,7,8,9},B58&amp;"0123456789"))-1))</f>
        <v>#REF!</v>
      </c>
      <c r="B58" s="56" t="e">
        <f>'Kit List'!#REF!</f>
        <v>#REF!</v>
      </c>
      <c r="C58" s="56" t="e">
        <f>'Kit List'!#REF!</f>
        <v>#REF!</v>
      </c>
      <c r="D58" s="56" t="e">
        <f>'Kit List'!#REF!</f>
        <v>#REF!</v>
      </c>
      <c r="E58" s="56" t="e">
        <f>'Kit List'!#REF!</f>
        <v>#REF!</v>
      </c>
      <c r="F58" s="56" t="e">
        <f>'Kit List'!#REF!</f>
        <v>#REF!</v>
      </c>
      <c r="G58" s="56" t="e">
        <f>'Kit List'!#REF!</f>
        <v>#REF!</v>
      </c>
      <c r="H58" s="56" t="e">
        <f>'Kit List'!#REF!</f>
        <v>#REF!</v>
      </c>
      <c r="I58" s="56" t="e">
        <f>'Kit List'!#REF!</f>
        <v>#REF!</v>
      </c>
      <c r="J58" s="56" t="e">
        <f>'Kit List'!#REF!</f>
        <v>#REF!</v>
      </c>
      <c r="K58" s="56" t="str">
        <f>IFERROR((VLOOKUP(A58,'Kit Item Reference Designators'!A9:C53,3,0)),"")</f>
        <v/>
      </c>
      <c r="L58" s="56" t="e">
        <f>'Kit List'!#REF!</f>
        <v>#REF!</v>
      </c>
      <c r="M58" s="56" t="e">
        <f>'Kit List'!#REF!</f>
        <v>#REF!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List'!A11</f>
        <v>LIT1</v>
      </c>
      <c r="C59" s="56">
        <f>'Kit List'!B11</f>
        <v>1</v>
      </c>
      <c r="D59" s="56" t="str">
        <f>'Kit List'!C11</f>
        <v>Printed Warranty Notice</v>
      </c>
      <c r="E59" s="56" t="str">
        <f>'Kit List'!D11</f>
        <v>SSZZ027</v>
      </c>
      <c r="F59" s="56" t="str">
        <f>'Kit List'!E11</f>
        <v>Texas Instruments</v>
      </c>
      <c r="G59" s="56">
        <f>'Kit List'!F11</f>
        <v>9</v>
      </c>
      <c r="H59" s="56">
        <f>'Kit List'!G11</f>
        <v>28</v>
      </c>
      <c r="I59" s="56">
        <f>'Kit List'!H11</f>
        <v>19.2</v>
      </c>
      <c r="J59" s="56">
        <f>'Kit List'!I11</f>
        <v>0.02</v>
      </c>
      <c r="K59" s="56" t="str">
        <f>IFERROR((VLOOKUP(A59,'Kit Item Reference Designators'!A10:C54,3,0)),"")</f>
        <v>Paper/ Cardstock</v>
      </c>
      <c r="L59" s="56" t="str">
        <f>'Kit List'!K11</f>
        <v>Paper</v>
      </c>
      <c r="M59" s="56">
        <f>'Kit List'!L11</f>
        <v>0</v>
      </c>
    </row>
    <row r="60" spans="1:13" x14ac:dyDescent="0.3">
      <c r="A60" s="58" t="e">
        <f>LEFT(B60,(MIN(FIND({0,1,2,3,4,5,6,7,8,9},B60&amp;"0123456789"))-1))</f>
        <v>#REF!</v>
      </c>
      <c r="B60" s="56" t="e">
        <f>'Kit List'!#REF!</f>
        <v>#REF!</v>
      </c>
      <c r="C60" s="56" t="e">
        <f>'Kit List'!#REF!</f>
        <v>#REF!</v>
      </c>
      <c r="D60" s="56" t="e">
        <f>'Kit List'!#REF!</f>
        <v>#REF!</v>
      </c>
      <c r="E60" s="56" t="e">
        <f>'Kit List'!#REF!</f>
        <v>#REF!</v>
      </c>
      <c r="F60" s="56" t="e">
        <f>'Kit List'!#REF!</f>
        <v>#REF!</v>
      </c>
      <c r="G60" s="56" t="e">
        <f>'Kit List'!#REF!</f>
        <v>#REF!</v>
      </c>
      <c r="H60" s="56" t="e">
        <f>'Kit List'!#REF!</f>
        <v>#REF!</v>
      </c>
      <c r="I60" s="56" t="e">
        <f>'Kit List'!#REF!</f>
        <v>#REF!</v>
      </c>
      <c r="J60" s="56" t="e">
        <f>'Kit List'!#REF!</f>
        <v>#REF!</v>
      </c>
      <c r="K60" s="56" t="str">
        <f>IFERROR((VLOOKUP(A60,'Kit Item Reference Designators'!A11:C55,3,0)),"")</f>
        <v/>
      </c>
      <c r="L60" s="56" t="e">
        <f>'Kit List'!#REF!</f>
        <v>#REF!</v>
      </c>
      <c r="M60" s="56" t="e">
        <f>'Kit List'!#REF!</f>
        <v>#REF!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G28" sqref="G28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47.3320312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664062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78" t="s">
        <v>107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7</v>
      </c>
      <c r="C2" s="79" t="s">
        <v>204</v>
      </c>
      <c r="D2" s="61" t="s">
        <v>6</v>
      </c>
      <c r="E2" s="80" t="s">
        <v>130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101</v>
      </c>
      <c r="C3" s="81" t="s">
        <v>130</v>
      </c>
      <c r="D3" s="62" t="s">
        <v>11</v>
      </c>
      <c r="E3" s="68" t="s">
        <v>98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7" t="s">
        <v>5</v>
      </c>
      <c r="C4" s="82" t="s">
        <v>130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69" t="s">
        <v>4</v>
      </c>
      <c r="B6" s="70" t="s">
        <v>3</v>
      </c>
      <c r="C6" s="71" t="s">
        <v>0</v>
      </c>
      <c r="D6" s="71" t="s">
        <v>9</v>
      </c>
      <c r="E6" s="70" t="s">
        <v>2</v>
      </c>
      <c r="F6" s="71" t="s">
        <v>103</v>
      </c>
      <c r="G6" s="71" t="s">
        <v>104</v>
      </c>
      <c r="H6" s="71" t="s">
        <v>105</v>
      </c>
      <c r="I6" s="71" t="s">
        <v>106</v>
      </c>
      <c r="J6" s="70" t="s">
        <v>97</v>
      </c>
      <c r="K6" s="73" t="s">
        <v>102</v>
      </c>
      <c r="L6" s="72" t="s">
        <v>8</v>
      </c>
      <c r="M6" s="61"/>
    </row>
    <row r="7" spans="1:13" ht="15" thickBot="1" x14ac:dyDescent="0.35">
      <c r="A7" s="83" t="s">
        <v>205</v>
      </c>
      <c r="B7" s="84">
        <v>1</v>
      </c>
      <c r="C7" s="85" t="s">
        <v>206</v>
      </c>
      <c r="D7" s="85" t="s">
        <v>207</v>
      </c>
      <c r="E7" s="85" t="s">
        <v>1</v>
      </c>
      <c r="F7" s="86">
        <v>105</v>
      </c>
      <c r="G7" s="86">
        <v>19.05</v>
      </c>
      <c r="H7" s="86">
        <v>13.67</v>
      </c>
      <c r="I7" s="86">
        <v>2.54</v>
      </c>
      <c r="J7" s="85" t="s">
        <v>191</v>
      </c>
      <c r="K7" s="85" t="s">
        <v>208</v>
      </c>
      <c r="L7" s="87"/>
      <c r="M7" s="79"/>
    </row>
    <row r="8" spans="1:13" x14ac:dyDescent="0.3">
      <c r="A8" s="88" t="s">
        <v>205</v>
      </c>
      <c r="B8" s="89">
        <v>1</v>
      </c>
      <c r="C8" s="88" t="s">
        <v>209</v>
      </c>
      <c r="D8" s="88" t="s">
        <v>210</v>
      </c>
      <c r="E8" s="88" t="s">
        <v>1</v>
      </c>
      <c r="F8" s="6"/>
      <c r="G8" s="6"/>
      <c r="H8" s="6"/>
      <c r="I8" s="6"/>
      <c r="J8" s="6" t="s">
        <v>191</v>
      </c>
      <c r="K8" s="6" t="s">
        <v>208</v>
      </c>
      <c r="L8" s="6"/>
      <c r="M8" s="79"/>
    </row>
    <row r="9" spans="1:13" x14ac:dyDescent="0.3">
      <c r="A9" s="88" t="s">
        <v>205</v>
      </c>
      <c r="B9" s="89">
        <v>1</v>
      </c>
      <c r="C9" s="88" t="s">
        <v>211</v>
      </c>
      <c r="D9" s="90" t="s">
        <v>212</v>
      </c>
      <c r="E9" s="88" t="s">
        <v>1</v>
      </c>
      <c r="F9" s="6"/>
      <c r="G9" s="6"/>
      <c r="H9" s="6"/>
      <c r="I9" s="6"/>
      <c r="J9" s="6" t="s">
        <v>191</v>
      </c>
      <c r="K9" s="6" t="s">
        <v>208</v>
      </c>
      <c r="L9" s="6"/>
      <c r="M9" s="79"/>
    </row>
    <row r="10" spans="1:13" x14ac:dyDescent="0.3">
      <c r="A10" s="88"/>
      <c r="B10" s="89"/>
      <c r="C10" s="88"/>
      <c r="D10" s="90"/>
      <c r="E10" s="88"/>
      <c r="F10" s="6"/>
      <c r="G10" s="6"/>
      <c r="H10" s="6"/>
      <c r="I10" s="6"/>
      <c r="J10" s="6"/>
      <c r="K10" s="6"/>
      <c r="L10" s="6"/>
      <c r="M10" s="79"/>
    </row>
    <row r="11" spans="1:13" x14ac:dyDescent="0.3">
      <c r="A11" s="88"/>
      <c r="B11" s="89"/>
      <c r="C11" s="88"/>
      <c r="D11" s="90"/>
      <c r="E11" s="88"/>
      <c r="F11" s="6"/>
      <c r="G11" s="6"/>
      <c r="H11" s="6"/>
      <c r="I11" s="6"/>
      <c r="J11" s="6"/>
      <c r="K11" s="6"/>
      <c r="L11" s="6"/>
      <c r="M11" s="79"/>
    </row>
    <row r="12" spans="1:13" x14ac:dyDescent="0.3">
      <c r="A12" s="88"/>
      <c r="B12" s="89"/>
      <c r="C12" s="6"/>
      <c r="D12" s="35"/>
      <c r="E12" s="6"/>
      <c r="F12" s="91"/>
      <c r="G12" s="6"/>
      <c r="H12" s="6"/>
      <c r="I12" s="6"/>
      <c r="J12" s="6"/>
      <c r="K12" s="6"/>
      <c r="L12" s="6"/>
      <c r="M12" s="79"/>
    </row>
    <row r="13" spans="1:13" x14ac:dyDescent="0.3">
      <c r="A13" s="88"/>
      <c r="B13" s="89"/>
      <c r="C13" s="92"/>
      <c r="D13" s="88"/>
      <c r="E13" s="88"/>
      <c r="F13" s="6"/>
      <c r="G13" s="6"/>
      <c r="H13" s="6"/>
      <c r="I13" s="6"/>
      <c r="J13" s="6"/>
      <c r="K13" s="6"/>
      <c r="L13" s="6"/>
      <c r="M13" s="79"/>
    </row>
    <row r="14" spans="1:13" x14ac:dyDescent="0.3">
      <c r="A14" s="88"/>
      <c r="B14" s="89"/>
      <c r="C14" s="88"/>
      <c r="D14" s="88"/>
      <c r="E14" s="88"/>
      <c r="F14" s="6"/>
      <c r="G14" s="6"/>
      <c r="H14" s="6"/>
      <c r="I14" s="6"/>
      <c r="J14" s="6"/>
      <c r="K14" s="6"/>
      <c r="L14" s="6"/>
      <c r="M14" s="79"/>
    </row>
    <row r="15" spans="1:13" x14ac:dyDescent="0.3">
      <c r="A15" s="88"/>
      <c r="B15" s="89"/>
      <c r="C15" s="88"/>
      <c r="D15" s="88"/>
      <c r="E15" s="88"/>
      <c r="F15" s="6"/>
      <c r="G15" s="6"/>
      <c r="H15" s="6"/>
      <c r="I15" s="6"/>
      <c r="J15" s="6"/>
      <c r="K15" s="6"/>
      <c r="L15" s="6"/>
      <c r="M15" s="79"/>
    </row>
    <row r="16" spans="1:13" x14ac:dyDescent="0.3">
      <c r="A16" s="88"/>
      <c r="B16" s="89"/>
      <c r="C16" s="88"/>
      <c r="D16" s="88"/>
      <c r="E16" s="88"/>
      <c r="F16" s="6"/>
      <c r="G16" s="6"/>
      <c r="H16" s="6"/>
      <c r="I16" s="6"/>
      <c r="J16" s="6"/>
      <c r="K16" s="6"/>
      <c r="L16" s="6"/>
      <c r="M16" s="79"/>
    </row>
    <row r="17" spans="1:13" x14ac:dyDescent="0.3">
      <c r="A17" s="93"/>
      <c r="B17" s="93"/>
      <c r="C17" s="93"/>
      <c r="D17" s="93"/>
      <c r="E17" s="93"/>
      <c r="F17" s="79"/>
      <c r="G17" s="79"/>
      <c r="H17" s="79"/>
      <c r="I17" s="79"/>
      <c r="J17" s="79"/>
      <c r="K17" s="79"/>
      <c r="L17" s="79"/>
      <c r="M17" s="79"/>
    </row>
    <row r="18" spans="1:13" x14ac:dyDescent="0.3">
      <c r="A18" s="93"/>
      <c r="B18" s="93"/>
      <c r="C18" s="93"/>
      <c r="D18" s="93"/>
      <c r="E18" s="93"/>
      <c r="F18" s="79"/>
      <c r="G18" s="79"/>
      <c r="H18" s="79"/>
      <c r="I18" s="79"/>
      <c r="J18" s="79"/>
      <c r="K18" s="79"/>
      <c r="L18" s="79"/>
      <c r="M18" s="79"/>
    </row>
    <row r="19" spans="1:13" x14ac:dyDescent="0.3">
      <c r="A19" s="79"/>
      <c r="B19" s="93"/>
      <c r="C19" s="93"/>
      <c r="D19" s="93"/>
      <c r="E19" s="79"/>
      <c r="F19" s="79"/>
      <c r="G19" s="79"/>
      <c r="H19" s="79"/>
      <c r="I19" s="79"/>
      <c r="J19" s="79"/>
      <c r="K19" s="79"/>
      <c r="L19" s="79"/>
      <c r="M19" s="79"/>
    </row>
    <row r="20" spans="1:13" ht="21" x14ac:dyDescent="0.4">
      <c r="A20" s="79"/>
      <c r="B20" s="93"/>
      <c r="C20" s="94"/>
      <c r="D20" s="93"/>
      <c r="E20" s="79"/>
      <c r="F20" s="79"/>
      <c r="G20" s="79"/>
      <c r="H20" s="79"/>
      <c r="I20" s="79"/>
      <c r="J20" s="79"/>
      <c r="K20" s="79"/>
      <c r="L20" s="79"/>
      <c r="M20" s="79"/>
    </row>
    <row r="21" spans="1:13" x14ac:dyDescent="0.3">
      <c r="A21" s="79"/>
      <c r="B21" s="93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</row>
    <row r="22" spans="1:13" x14ac:dyDescent="0.3">
      <c r="A22" s="79"/>
      <c r="B22" s="93"/>
      <c r="C22" s="16"/>
      <c r="D22" s="16"/>
      <c r="E22" s="16"/>
      <c r="F22" s="79"/>
      <c r="G22" s="79"/>
      <c r="H22" s="79"/>
      <c r="I22" s="79"/>
      <c r="J22" s="79"/>
      <c r="K22" s="79"/>
      <c r="L22" s="79"/>
      <c r="M22" s="7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schemas.microsoft.com/office/2006/metadata/properties"/>
    <ds:schemaRef ds:uri="http://purl.org/dc/dcmitype/"/>
    <ds:schemaRef ds:uri="f1ca4702-f997-4cc9-9742-69d092e3d467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1ef255fe-7dbc-468e-93d3-eced2da92c4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2022-12-05T10:36:21Z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